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6"/>
  </bookViews>
  <sheets>
    <sheet name="一般公共预算收入预计表" sheetId="1" r:id="rId1"/>
    <sheet name="政府性基金预计收入预计表" sheetId="2" r:id="rId2"/>
    <sheet name="一般公共预算平衡表" sheetId="3" r:id="rId3"/>
    <sheet name="一般公共预算调减年初预算项目" sheetId="4" r:id="rId4"/>
    <sheet name="新增支出项目" sheetId="5" r:id="rId5"/>
    <sheet name="政府性基金平衡表" sheetId="6" r:id="rId6"/>
    <sheet name="政府性基金调减年初预算" sheetId="7" r:id="rId7"/>
  </sheets>
  <definedNames>
    <definedName name="_xlnm.Print_Titles" localSheetId="4">'新增支出项目'!$2:$4</definedName>
    <definedName name="_xlnm.Print_Titles" localSheetId="6">'政府性基金调减年初预算'!$2:$4</definedName>
  </definedNames>
  <calcPr fullCalcOnLoad="1"/>
</workbook>
</file>

<file path=xl/sharedStrings.xml><?xml version="1.0" encoding="utf-8"?>
<sst xmlns="http://schemas.openxmlformats.org/spreadsheetml/2006/main" count="260" uniqueCount="182">
  <si>
    <t>曲沃县二0二二年一般公共预算收入全年预计完成情况</t>
  </si>
  <si>
    <t xml:space="preserve">        </t>
  </si>
  <si>
    <t xml:space="preserve"> 单位：万元</t>
  </si>
  <si>
    <t>收入类别</t>
  </si>
  <si>
    <t>2022年初预算数</t>
  </si>
  <si>
    <t>1-11月完成数</t>
  </si>
  <si>
    <t>预计全年完成数</t>
  </si>
  <si>
    <t>预计全年完成数占年初预算%</t>
  </si>
  <si>
    <t>预计全年完成数与年初预算数相差（+为超）</t>
  </si>
  <si>
    <t>上年同期完成数</t>
  </si>
  <si>
    <t>同比增长或下降（%）</t>
  </si>
  <si>
    <t>税收收入</t>
  </si>
  <si>
    <t>非税收入</t>
  </si>
  <si>
    <t>合   计</t>
  </si>
  <si>
    <t>曲沃县二0二二年政府性基金收入全年预计完成情况</t>
  </si>
  <si>
    <t/>
  </si>
  <si>
    <t>单位：万元</t>
  </si>
  <si>
    <t>项    目</t>
  </si>
  <si>
    <t>预计全年完成数与年初预算数相差（+为超)</t>
  </si>
  <si>
    <t>政府性基金收入合计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</si>
  <si>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</si>
  <si>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</si>
  <si>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</si>
  <si>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</si>
  <si>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</si>
  <si>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专项债务对应项目专项收入</t>
  </si>
  <si>
    <t>一般公共预算收支平衡表</t>
  </si>
  <si>
    <t>收入</t>
  </si>
  <si>
    <t>支出</t>
  </si>
  <si>
    <t>项目</t>
  </si>
  <si>
    <t>金额</t>
  </si>
  <si>
    <t>备注</t>
  </si>
  <si>
    <t>一般公共预算收入短收</t>
  </si>
  <si>
    <t>一般公共预算支出增加</t>
  </si>
  <si>
    <t>附表二</t>
  </si>
  <si>
    <t>一般转移支付增加收入</t>
  </si>
  <si>
    <t>上解事项增加支出</t>
  </si>
  <si>
    <t xml:space="preserve">    2022年财力性转移支付（临财预[2022]137号）</t>
  </si>
  <si>
    <t xml:space="preserve">    临汾市投资基金（母基金）县级上解</t>
  </si>
  <si>
    <t xml:space="preserve">    2022年县级基本财力保障机制奖补资金（临财预[2022]96号）</t>
  </si>
  <si>
    <t xml:space="preserve">    “悦享临汾、回家有礼”活动经费上解</t>
  </si>
  <si>
    <t xml:space="preserve">    2021年县级、开发区财政奖补资金（临财预[2022]86号）</t>
  </si>
  <si>
    <t xml:space="preserve">    支付进度考核扣缴上解</t>
  </si>
  <si>
    <t xml:space="preserve">    农村税费改革转移支付</t>
  </si>
  <si>
    <t xml:space="preserve">    2021年增值税留抵退税结算上解</t>
  </si>
  <si>
    <t>调减年初预算项目</t>
  </si>
  <si>
    <t>附表一</t>
  </si>
  <si>
    <t xml:space="preserve">    2022年增值税留抵退税结算上解</t>
  </si>
  <si>
    <t>盘活2021年结转专项转移支付</t>
  </si>
  <si>
    <t xml:space="preserve">    环保扣缴（1-9月份空气质量）</t>
  </si>
  <si>
    <t>收入合计</t>
  </si>
  <si>
    <t>支出合计</t>
  </si>
  <si>
    <t>一般公共预算年初预算项目调减表</t>
  </si>
  <si>
    <t>序号</t>
  </si>
  <si>
    <t>单位</t>
  </si>
  <si>
    <t>调减预算数</t>
  </si>
  <si>
    <t>宣传部</t>
  </si>
  <si>
    <t>文明单位奖金</t>
  </si>
  <si>
    <t>组织部</t>
  </si>
  <si>
    <t>全县目标责任考核及优秀公务员奖金</t>
  </si>
  <si>
    <t>教科局</t>
  </si>
  <si>
    <t>曲沃县第三小学建设项目(设计费)</t>
  </si>
  <si>
    <t>曲沃县九年一贯制学校建设项目(设计费)</t>
  </si>
  <si>
    <t>公安局</t>
  </si>
  <si>
    <t>治安防控体系</t>
  </si>
  <si>
    <t>开发区</t>
  </si>
  <si>
    <t>2022年招商引资费用</t>
  </si>
  <si>
    <t>开发区区域评价、总规、化工园区认定项目服务费</t>
  </si>
  <si>
    <t>住建局</t>
  </si>
  <si>
    <t>建制镇污水处理厂运行费用</t>
  </si>
  <si>
    <t>农业局</t>
  </si>
  <si>
    <t>2022年晋陕豫黄河金三角(曲沃)国际果蔬博览会</t>
  </si>
  <si>
    <t>应急局</t>
  </si>
  <si>
    <t>专家隐患排查</t>
  </si>
  <si>
    <t>交通局</t>
  </si>
  <si>
    <t>培育壮大第三产业、新兴产业县域经济高质量发展资金</t>
  </si>
  <si>
    <t>社会保险服务中心</t>
  </si>
  <si>
    <t>企业养老保险县级配套统筹缺口补助</t>
  </si>
  <si>
    <t>合计</t>
  </si>
  <si>
    <t>一般公共预算新增支出项目表</t>
  </si>
  <si>
    <t>拟安排金额</t>
  </si>
  <si>
    <t>机关事业养老保险缺口</t>
  </si>
  <si>
    <t>抚恤金</t>
  </si>
  <si>
    <t>增人增资及保险等</t>
  </si>
  <si>
    <t>城镇集体工业联合社</t>
  </si>
  <si>
    <t>华星经贸养老保险</t>
  </si>
  <si>
    <t>发改局</t>
  </si>
  <si>
    <t>补充应急物资资金</t>
  </si>
  <si>
    <t>工信局</t>
  </si>
  <si>
    <t>培育壮大第三产业、新兴产业县域经济高质量资金</t>
  </si>
  <si>
    <t>采购疫情防控物资</t>
  </si>
  <si>
    <t>环卫中心</t>
  </si>
  <si>
    <t>县城环境卫生经费</t>
  </si>
  <si>
    <t>机关事务服务中心</t>
  </si>
  <si>
    <t>东西社区办公场所及种子站装修</t>
  </si>
  <si>
    <t>曲沃汽车站运行补贴</t>
  </si>
  <si>
    <t>108国道北辛村桥南至太子滩段绿化提升工程</t>
  </si>
  <si>
    <t>义务教育改革经费</t>
  </si>
  <si>
    <t>农业农村局</t>
  </si>
  <si>
    <t>脱贫劳动力外出务工就业和帮扶车间务工一次性稳岗补助</t>
  </si>
  <si>
    <t>全域旅游发展中心</t>
  </si>
  <si>
    <t>综合服务大厅LED大屏设备费（智慧旅游体验区）</t>
  </si>
  <si>
    <t>审计局</t>
  </si>
  <si>
    <t>国有企业改制专项审计费用</t>
  </si>
  <si>
    <t>生态环境局</t>
  </si>
  <si>
    <t>大气污染物精准溯源与精细化管控经费</t>
  </si>
  <si>
    <t>汾河流域曲沃段入河排口监控报警系统</t>
  </si>
  <si>
    <t>市场监督局</t>
  </si>
  <si>
    <t>一体化推进非公党建指导站建设经费</t>
  </si>
  <si>
    <t>司法局</t>
  </si>
  <si>
    <t>综合办公楼工程款</t>
  </si>
  <si>
    <t>卫体局</t>
  </si>
  <si>
    <t>疫情防控经费</t>
  </si>
  <si>
    <t>购置流调溯源数据排查设备</t>
  </si>
  <si>
    <t>提升核算检测能力设施设备购置</t>
  </si>
  <si>
    <t>疫情防控隔离点建设</t>
  </si>
  <si>
    <t>县委办</t>
  </si>
  <si>
    <t>保密系统建设</t>
  </si>
  <si>
    <t>医保局</t>
  </si>
  <si>
    <t>城乡医疗救助资金</t>
  </si>
  <si>
    <t>中心路返修</t>
  </si>
  <si>
    <t>西城改造项目指挥部办公经费</t>
  </si>
  <si>
    <t>顾园布展工程设计费</t>
  </si>
  <si>
    <t>乐昌镇</t>
  </si>
  <si>
    <t>西城二期改造测绘费</t>
  </si>
  <si>
    <t>里村镇</t>
  </si>
  <si>
    <t>经费补助</t>
  </si>
  <si>
    <t>里村小学“5.12”事件救助资金</t>
  </si>
  <si>
    <t>救灾资金</t>
  </si>
  <si>
    <t>曲村镇</t>
  </si>
  <si>
    <t>环境卫生整治经费</t>
  </si>
  <si>
    <t>史村镇</t>
  </si>
  <si>
    <t>卫村及靳庄村党群服务中心建设经费</t>
  </si>
  <si>
    <t>法院</t>
  </si>
  <si>
    <t>职业年金做实</t>
  </si>
  <si>
    <t>检察院</t>
  </si>
  <si>
    <t>临汾海关</t>
  </si>
  <si>
    <t>工作经费补助</t>
  </si>
  <si>
    <t>合  计</t>
  </si>
  <si>
    <t>政府性基金平衡表</t>
  </si>
  <si>
    <t>政府性基金预算短收</t>
  </si>
  <si>
    <t>新增支出项目增加支出</t>
  </si>
  <si>
    <t>附表三</t>
  </si>
  <si>
    <t xml:space="preserve">    席村城市住宅项目集体土地征地费用</t>
  </si>
  <si>
    <t xml:space="preserve">    府西街西延项目前期房屋征收等费用</t>
  </si>
  <si>
    <t xml:space="preserve">    新增专项债券利息垫付</t>
  </si>
  <si>
    <t xml:space="preserve">    惠沃新区公租房</t>
  </si>
  <si>
    <t xml:space="preserve">    疫情防控隔离点建设</t>
  </si>
  <si>
    <t>政府性基金年初预算项目调减表</t>
  </si>
  <si>
    <t>文化局</t>
  </si>
  <si>
    <t>晋都文化中心室外及附属项目</t>
  </si>
  <si>
    <t>曲沃县公安局派出所办公业务技术用房建设</t>
  </si>
  <si>
    <t>编制开发区产业发展规划项目</t>
  </si>
  <si>
    <t>被征地农民基本养老保险补贴</t>
  </si>
  <si>
    <t>自然资源局</t>
  </si>
  <si>
    <t>征地补偿款</t>
  </si>
  <si>
    <t>耕地占用税</t>
  </si>
  <si>
    <t>曲沃县实用性村庄规划编制</t>
  </si>
  <si>
    <t>曲沃县北董乡山底等村基本农田整理项目</t>
  </si>
  <si>
    <t>曲沃县西城片区发展规划编制</t>
  </si>
  <si>
    <t>曲沃县顾园建设项目</t>
  </si>
  <si>
    <t>曲沃县第一次自然灾害综合风险普查</t>
  </si>
  <si>
    <t>曲沃县文公大街雨污管网建设工程项目</t>
  </si>
  <si>
    <t>东城水厂青苗补偿与临时占地费用</t>
  </si>
  <si>
    <t>吉祥北路北延项目</t>
  </si>
  <si>
    <t>108国道曲沃段景观绿化改造工程三项工程前期费用</t>
  </si>
  <si>
    <t>晋国博物馆旅游路快速通道工程项目</t>
  </si>
  <si>
    <t>国道108线至三星现代物流园工程项目</t>
  </si>
  <si>
    <t>消防队</t>
  </si>
  <si>
    <t>第二消防站建设项目</t>
  </si>
  <si>
    <t>交警队</t>
  </si>
  <si>
    <t>“智慧交通”一期、二期工程款</t>
  </si>
  <si>
    <t>收储土地文物调查费、勘探费</t>
  </si>
  <si>
    <t>2018年贷款贴息县级配套项目</t>
  </si>
  <si>
    <t>曲沃县晋之源农业开发有限公司(国有独资)认缴注册资本金</t>
  </si>
  <si>
    <t>调整到国有资本经营预算</t>
  </si>
  <si>
    <t>现代农业发展中心</t>
  </si>
  <si>
    <t>2021年曲沃县北董乡等三乡镇高标准农田建设项目县级配套</t>
  </si>
  <si>
    <t>2021年农村生活污水治理项目</t>
  </si>
  <si>
    <t>民政局</t>
  </si>
  <si>
    <t>曲沃县骨灰堂(公墓)</t>
  </si>
  <si>
    <t>智慧应急安全监管平台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</si>
</sst>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_ "/>
    <numFmt numFmtId="179" formatCode="0_ "/>
  </numFmts>
  <fonts count="57">
    <font>
      <sz val="12"/>
      <name val="宋体"/>
      <family val="0"/>
    </font>
    <font>
      <sz val="22"/>
      <name val="黑体"/>
      <family val="3"/>
    </font>
    <font>
      <sz val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22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2"/>
      <color rgb="FF000000"/>
      <name val="黑体"/>
      <family val="3"/>
    </font>
    <font>
      <sz val="24"/>
      <color rgb="FF000000"/>
      <name val="黑体"/>
      <family val="3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3" fontId="0" fillId="0" borderId="9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43" fontId="0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43" fontId="0" fillId="0" borderId="9" xfId="0" applyNumberFormat="1" applyFont="1" applyFill="1" applyBorder="1" applyAlignment="1">
      <alignment vertical="center"/>
    </xf>
    <xf numFmtId="43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43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horizontal="center" vertical="top"/>
    </xf>
    <xf numFmtId="43" fontId="7" fillId="0" borderId="0" xfId="0" applyNumberFormat="1" applyFont="1" applyFill="1" applyBorder="1" applyAlignment="1">
      <alignment horizontal="center" vertical="top"/>
    </xf>
    <xf numFmtId="43" fontId="8" fillId="0" borderId="0" xfId="0" applyNumberFormat="1" applyFont="1" applyFill="1" applyBorder="1" applyAlignment="1">
      <alignment horizontal="center" vertical="top"/>
    </xf>
    <xf numFmtId="43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7" fontId="1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 wrapText="1"/>
    </xf>
    <xf numFmtId="178" fontId="12" fillId="33" borderId="9" xfId="0" applyNumberFormat="1" applyFont="1" applyFill="1" applyBorder="1" applyAlignment="1">
      <alignment horizontal="center" vertical="center" wrapText="1"/>
    </xf>
    <xf numFmtId="176" fontId="12" fillId="33" borderId="9" xfId="0" applyNumberFormat="1" applyFont="1" applyFill="1" applyBorder="1" applyAlignment="1">
      <alignment horizontal="center" vertical="center" wrapText="1"/>
    </xf>
    <xf numFmtId="177" fontId="13" fillId="0" borderId="9" xfId="0" applyNumberFormat="1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3" fontId="54" fillId="0" borderId="0" xfId="63" applyNumberFormat="1" applyFont="1" applyBorder="1" applyAlignment="1" applyProtection="1">
      <alignment horizontal="center" vertical="top"/>
      <protection locked="0"/>
    </xf>
    <xf numFmtId="43" fontId="54" fillId="0" borderId="0" xfId="63" applyNumberFormat="1" applyFont="1" applyAlignment="1" applyProtection="1">
      <alignment horizontal="center" vertical="top"/>
      <protection locked="0"/>
    </xf>
    <xf numFmtId="43" fontId="54" fillId="0" borderId="0" xfId="63" applyNumberFormat="1" applyFont="1" applyFill="1" applyAlignment="1" applyProtection="1">
      <alignment horizontal="center" vertical="top"/>
      <protection locked="0"/>
    </xf>
    <xf numFmtId="43" fontId="55" fillId="0" borderId="0" xfId="63" applyNumberFormat="1" applyFont="1" applyAlignment="1" applyProtection="1">
      <alignment horizontal="center" vertical="top"/>
      <protection locked="0"/>
    </xf>
    <xf numFmtId="43" fontId="8" fillId="0" borderId="0" xfId="63" applyNumberFormat="1" applyFont="1" applyAlignment="1" applyProtection="1">
      <alignment horizontal="center" vertical="top"/>
      <protection locked="0"/>
    </xf>
    <xf numFmtId="43" fontId="56" fillId="0" borderId="0" xfId="63" applyNumberFormat="1" applyFont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7" fontId="10" fillId="0" borderId="9" xfId="63" applyNumberFormat="1" applyFont="1" applyBorder="1" applyAlignment="1" applyProtection="1">
      <alignment horizontal="center" vertical="center" wrapText="1"/>
      <protection/>
    </xf>
    <xf numFmtId="177" fontId="10" fillId="0" borderId="13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3" fontId="14" fillId="33" borderId="14" xfId="63" applyNumberFormat="1" applyFont="1" applyFill="1" applyBorder="1" applyAlignment="1" applyProtection="1">
      <alignment horizontal="center" vertical="center"/>
      <protection locked="0"/>
    </xf>
    <xf numFmtId="179" fontId="14" fillId="0" borderId="9" xfId="63" applyNumberFormat="1" applyFont="1" applyFill="1" applyBorder="1" applyAlignment="1" applyProtection="1">
      <alignment horizontal="center" vertical="center"/>
      <protection/>
    </xf>
    <xf numFmtId="177" fontId="14" fillId="33" borderId="9" xfId="63" applyNumberFormat="1" applyFont="1" applyFill="1" applyBorder="1" applyAlignment="1" applyProtection="1">
      <alignment horizontal="center" vertical="center"/>
      <protection/>
    </xf>
    <xf numFmtId="177" fontId="14" fillId="0" borderId="9" xfId="63" applyNumberFormat="1" applyFont="1" applyFill="1" applyBorder="1" applyAlignment="1" applyProtection="1">
      <alignment horizontal="center" vertical="center"/>
      <protection/>
    </xf>
    <xf numFmtId="43" fontId="14" fillId="33" borderId="9" xfId="63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SheetLayoutView="100" workbookViewId="0" topLeftCell="A1">
      <selection activeCell="C29" sqref="C29"/>
    </sheetView>
  </sheetViews>
  <sheetFormatPr defaultColWidth="9.00390625" defaultRowHeight="14.25"/>
  <cols>
    <col min="1" max="1" width="15.625" style="0" customWidth="1"/>
    <col min="2" max="2" width="20.875" style="0" customWidth="1"/>
    <col min="3" max="3" width="18.50390625" style="0" customWidth="1"/>
    <col min="4" max="4" width="17.50390625" style="0" customWidth="1"/>
    <col min="5" max="6" width="18.50390625" style="0" customWidth="1"/>
    <col min="7" max="7" width="16.375" style="0" customWidth="1"/>
    <col min="8" max="8" width="16.75390625" style="0" customWidth="1"/>
  </cols>
  <sheetData>
    <row r="1" spans="1:8" ht="48.75" customHeight="1">
      <c r="A1" s="56" t="s">
        <v>0</v>
      </c>
      <c r="B1" s="56"/>
      <c r="C1" s="57"/>
      <c r="D1" s="57"/>
      <c r="E1" s="57"/>
      <c r="F1" s="57"/>
      <c r="G1" s="58"/>
      <c r="H1" s="58"/>
    </row>
    <row r="2" spans="1:8" ht="31.5">
      <c r="A2" s="59"/>
      <c r="B2" s="59"/>
      <c r="C2" s="60"/>
      <c r="D2" s="61" t="s">
        <v>1</v>
      </c>
      <c r="E2" s="61"/>
      <c r="F2" s="61"/>
      <c r="G2" s="62"/>
      <c r="H2" s="63" t="s">
        <v>2</v>
      </c>
    </row>
    <row r="3" spans="1:8" ht="34.5" customHeight="1">
      <c r="A3" s="64" t="s">
        <v>3</v>
      </c>
      <c r="B3" s="65" t="s">
        <v>4</v>
      </c>
      <c r="C3" s="64" t="s">
        <v>5</v>
      </c>
      <c r="D3" s="66" t="s">
        <v>6</v>
      </c>
      <c r="E3" s="64" t="s">
        <v>7</v>
      </c>
      <c r="F3" s="66" t="s">
        <v>8</v>
      </c>
      <c r="G3" s="66" t="s">
        <v>9</v>
      </c>
      <c r="H3" s="66" t="s">
        <v>10</v>
      </c>
    </row>
    <row r="4" spans="1:8" ht="34.5" customHeight="1">
      <c r="A4" s="64"/>
      <c r="B4" s="65"/>
      <c r="C4" s="64"/>
      <c r="D4" s="67"/>
      <c r="E4" s="64"/>
      <c r="F4" s="67"/>
      <c r="G4" s="67"/>
      <c r="H4" s="67"/>
    </row>
    <row r="5" spans="1:8" ht="48.75" customHeight="1">
      <c r="A5" s="68" t="s">
        <v>11</v>
      </c>
      <c r="B5" s="69">
        <v>51000</v>
      </c>
      <c r="C5" s="69">
        <v>47249</v>
      </c>
      <c r="D5" s="69">
        <v>49806</v>
      </c>
      <c r="E5" s="70">
        <f aca="true" t="shared" si="0" ref="E5:E7">D5/B5*100</f>
        <v>97.65882352941176</v>
      </c>
      <c r="F5" s="69">
        <f aca="true" t="shared" si="1" ref="F5:F7">D5-B5</f>
        <v>-1194</v>
      </c>
      <c r="G5" s="69">
        <v>43263</v>
      </c>
      <c r="H5" s="71">
        <f aca="true" t="shared" si="2" ref="H5:H7">(D5-G5)/G5*100</f>
        <v>15.123777824006657</v>
      </c>
    </row>
    <row r="6" spans="1:8" ht="48.75" customHeight="1">
      <c r="A6" s="72" t="s">
        <v>12</v>
      </c>
      <c r="B6" s="69">
        <f>10700+540</f>
        <v>11240</v>
      </c>
      <c r="C6" s="69">
        <v>10007</v>
      </c>
      <c r="D6" s="69">
        <v>11974</v>
      </c>
      <c r="E6" s="70">
        <f t="shared" si="0"/>
        <v>106.53024911032027</v>
      </c>
      <c r="F6" s="69">
        <f t="shared" si="1"/>
        <v>734</v>
      </c>
      <c r="G6" s="69">
        <v>13318</v>
      </c>
      <c r="H6" s="71">
        <f t="shared" si="2"/>
        <v>-10.091605346148071</v>
      </c>
    </row>
    <row r="7" spans="1:8" ht="48.75" customHeight="1">
      <c r="A7" s="72" t="s">
        <v>13</v>
      </c>
      <c r="B7" s="69">
        <f aca="true" t="shared" si="3" ref="B7:G7">SUM(B5:B6)</f>
        <v>62240</v>
      </c>
      <c r="C7" s="69">
        <f t="shared" si="3"/>
        <v>57256</v>
      </c>
      <c r="D7" s="69">
        <f>D5+D6</f>
        <v>61780</v>
      </c>
      <c r="E7" s="70">
        <f t="shared" si="0"/>
        <v>99.26092544987146</v>
      </c>
      <c r="F7" s="69">
        <f t="shared" si="1"/>
        <v>-460</v>
      </c>
      <c r="G7" s="69">
        <f t="shared" si="3"/>
        <v>56581</v>
      </c>
      <c r="H7" s="71">
        <f t="shared" si="2"/>
        <v>9.188596878810907</v>
      </c>
    </row>
  </sheetData>
  <sheetProtection/>
  <mergeCells count="10">
    <mergeCell ref="A1:H1"/>
    <mergeCell ref="D2:F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fitToHeight="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00" workbookViewId="0" topLeftCell="A1">
      <selection activeCell="D11" sqref="D11"/>
    </sheetView>
  </sheetViews>
  <sheetFormatPr defaultColWidth="8.00390625" defaultRowHeight="14.25"/>
  <cols>
    <col min="1" max="1" width="25.625" style="41" customWidth="1"/>
    <col min="2" max="2" width="13.875" style="41" customWidth="1"/>
    <col min="3" max="3" width="13.25390625" style="41" customWidth="1"/>
    <col min="4" max="4" width="14.125" style="41" customWidth="1"/>
    <col min="5" max="5" width="20.375" style="41" customWidth="1"/>
    <col min="6" max="6" width="23.00390625" style="41" customWidth="1"/>
    <col min="7" max="8" width="16.50390625" style="41" customWidth="1"/>
    <col min="9" max="16384" width="8.00390625" style="41" customWidth="1"/>
  </cols>
  <sheetData>
    <row r="1" spans="1:8" s="41" customFormat="1" ht="31.5" customHeight="1">
      <c r="A1" s="42" t="s">
        <v>14</v>
      </c>
      <c r="B1" s="42"/>
      <c r="C1" s="43"/>
      <c r="D1" s="43"/>
      <c r="E1" s="43"/>
      <c r="F1" s="43"/>
      <c r="G1" s="43"/>
      <c r="H1" s="43"/>
    </row>
    <row r="2" spans="1:8" s="41" customFormat="1" ht="31.5" customHeight="1">
      <c r="A2" s="44"/>
      <c r="B2" s="44"/>
      <c r="C2" s="44"/>
      <c r="D2" s="45" t="s">
        <v>15</v>
      </c>
      <c r="E2" s="45"/>
      <c r="F2" s="45"/>
      <c r="G2" s="46"/>
      <c r="H2" s="47" t="s">
        <v>16</v>
      </c>
    </row>
    <row r="3" spans="1:8" s="41" customFormat="1" ht="21.75" customHeight="1">
      <c r="A3" s="48" t="s">
        <v>17</v>
      </c>
      <c r="B3" s="48" t="s">
        <v>4</v>
      </c>
      <c r="C3" s="48" t="s">
        <v>5</v>
      </c>
      <c r="D3" s="48" t="s">
        <v>6</v>
      </c>
      <c r="E3" s="48" t="s">
        <v>7</v>
      </c>
      <c r="F3" s="49" t="s">
        <v>18</v>
      </c>
      <c r="G3" s="49" t="s">
        <v>9</v>
      </c>
      <c r="H3" s="49" t="s">
        <v>10</v>
      </c>
    </row>
    <row r="4" spans="1:8" s="41" customFormat="1" ht="21.75" customHeight="1">
      <c r="A4" s="48"/>
      <c r="B4" s="48"/>
      <c r="C4" s="48"/>
      <c r="D4" s="48"/>
      <c r="E4" s="48"/>
      <c r="F4" s="49"/>
      <c r="G4" s="49"/>
      <c r="H4" s="49"/>
    </row>
    <row r="5" spans="1:8" s="41" customFormat="1" ht="36" customHeight="1">
      <c r="A5" s="50" t="s">
        <v>19</v>
      </c>
      <c r="B5" s="51">
        <f aca="true" t="shared" si="0" ref="B5:G5">SUM(B6:B11)</f>
        <v>40700</v>
      </c>
      <c r="C5" s="51">
        <f t="shared" si="0"/>
        <v>27008</v>
      </c>
      <c r="D5" s="51">
        <f t="shared" si="0"/>
        <v>38265</v>
      </c>
      <c r="E5" s="52">
        <f aca="true" t="shared" si="1" ref="E5:E11">D5/B5*100</f>
        <v>94.01719901719902</v>
      </c>
      <c r="F5" s="51">
        <f aca="true" t="shared" si="2" ref="F5:F11">D5-B5</f>
        <v>-2435</v>
      </c>
      <c r="G5" s="51">
        <f t="shared" si="0"/>
        <v>33644</v>
      </c>
      <c r="H5" s="53">
        <f aca="true" t="shared" si="3" ref="H5:H11">(D5-G5)/G5*100</f>
        <v>13.734989894186183</v>
      </c>
    </row>
    <row r="6" spans="1:8" s="41" customFormat="1" ht="36" customHeight="1">
      <c r="A6" s="50" t="s">
        <v>20</v>
      </c>
      <c r="B6" s="51">
        <v>2500</v>
      </c>
      <c r="C6" s="54">
        <v>3191</v>
      </c>
      <c r="D6" s="51">
        <v>3191</v>
      </c>
      <c r="E6" s="52">
        <f t="shared" si="1"/>
        <v>127.64</v>
      </c>
      <c r="F6" s="51">
        <f t="shared" si="2"/>
        <v>691</v>
      </c>
      <c r="G6" s="51">
        <v>2370</v>
      </c>
      <c r="H6" s="53">
        <f t="shared" si="3"/>
        <v>34.641350210970465</v>
      </c>
    </row>
    <row r="7" spans="1:8" s="41" customFormat="1" ht="36" customHeight="1">
      <c r="A7" s="50" t="s">
        <v>21</v>
      </c>
      <c r="B7" s="51">
        <v>150</v>
      </c>
      <c r="C7" s="54">
        <v>165</v>
      </c>
      <c r="D7" s="51">
        <v>165</v>
      </c>
      <c r="E7" s="52">
        <f t="shared" si="1"/>
        <v>110.00000000000001</v>
      </c>
      <c r="F7" s="51">
        <f t="shared" si="2"/>
        <v>15</v>
      </c>
      <c r="G7" s="51">
        <v>129</v>
      </c>
      <c r="H7" s="53">
        <f t="shared" si="3"/>
        <v>27.906976744186046</v>
      </c>
    </row>
    <row r="8" spans="1:8" s="41" customFormat="1" ht="36" customHeight="1">
      <c r="A8" s="50" t="s">
        <v>22</v>
      </c>
      <c r="B8" s="51">
        <v>33900</v>
      </c>
      <c r="C8" s="54">
        <v>23006</v>
      </c>
      <c r="D8" s="51">
        <v>34051</v>
      </c>
      <c r="E8" s="52">
        <f t="shared" si="1"/>
        <v>100.44542772861358</v>
      </c>
      <c r="F8" s="51">
        <f t="shared" si="2"/>
        <v>151</v>
      </c>
      <c r="G8" s="51">
        <v>27821</v>
      </c>
      <c r="H8" s="53">
        <f t="shared" si="3"/>
        <v>22.393156248876746</v>
      </c>
    </row>
    <row r="9" spans="1:8" s="41" customFormat="1" ht="36" customHeight="1">
      <c r="A9" s="50" t="s">
        <v>23</v>
      </c>
      <c r="B9" s="51">
        <v>3100</v>
      </c>
      <c r="C9" s="54">
        <v>351</v>
      </c>
      <c r="D9" s="51">
        <v>351</v>
      </c>
      <c r="E9" s="52">
        <f t="shared" si="1"/>
        <v>11.32258064516129</v>
      </c>
      <c r="F9" s="51">
        <f t="shared" si="2"/>
        <v>-2749</v>
      </c>
      <c r="G9" s="51">
        <v>3092</v>
      </c>
      <c r="H9" s="53">
        <f t="shared" si="3"/>
        <v>-88.64812419146185</v>
      </c>
    </row>
    <row r="10" spans="1:8" s="41" customFormat="1" ht="36" customHeight="1">
      <c r="A10" s="50" t="s">
        <v>24</v>
      </c>
      <c r="B10" s="51">
        <v>100</v>
      </c>
      <c r="C10" s="54">
        <v>106</v>
      </c>
      <c r="D10" s="51">
        <v>128</v>
      </c>
      <c r="E10" s="52">
        <f t="shared" si="1"/>
        <v>128</v>
      </c>
      <c r="F10" s="51">
        <f t="shared" si="2"/>
        <v>28</v>
      </c>
      <c r="G10" s="51">
        <v>65</v>
      </c>
      <c r="H10" s="53">
        <f t="shared" si="3"/>
        <v>96.92307692307692</v>
      </c>
    </row>
    <row r="11" spans="1:8" s="41" customFormat="1" ht="36" customHeight="1">
      <c r="A11" s="50" t="s">
        <v>25</v>
      </c>
      <c r="B11" s="51">
        <v>950</v>
      </c>
      <c r="C11" s="54">
        <v>189</v>
      </c>
      <c r="D11" s="51">
        <v>379</v>
      </c>
      <c r="E11" s="52">
        <f t="shared" si="1"/>
        <v>39.89473684210526</v>
      </c>
      <c r="F11" s="51">
        <f t="shared" si="2"/>
        <v>-571</v>
      </c>
      <c r="G11" s="51">
        <v>167</v>
      </c>
      <c r="H11" s="53">
        <f t="shared" si="3"/>
        <v>126.94610778443113</v>
      </c>
    </row>
    <row r="13" spans="1:8" s="41" customFormat="1" ht="48" customHeight="1">
      <c r="A13" s="55"/>
      <c r="B13" s="55"/>
      <c r="C13" s="55"/>
      <c r="D13" s="55"/>
      <c r="E13" s="55"/>
      <c r="F13" s="55"/>
      <c r="G13" s="55"/>
      <c r="H13" s="55"/>
    </row>
  </sheetData>
  <sheetProtection/>
  <mergeCells count="11">
    <mergeCell ref="A1:H1"/>
    <mergeCell ref="D2:F2"/>
    <mergeCell ref="A13:H1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fitToHeight="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58.875" style="0" customWidth="1"/>
    <col min="2" max="2" width="12.50390625" style="0" customWidth="1"/>
    <col min="3" max="3" width="7.125" style="0" customWidth="1"/>
    <col min="4" max="4" width="40.50390625" style="0" customWidth="1"/>
    <col min="5" max="5" width="11.25390625" style="0" customWidth="1"/>
    <col min="6" max="6" width="7.25390625" style="0" customWidth="1"/>
  </cols>
  <sheetData>
    <row r="1" spans="1:6" ht="55.5" customHeight="1">
      <c r="A1" s="2" t="s">
        <v>26</v>
      </c>
      <c r="B1" s="3"/>
      <c r="C1" s="3"/>
      <c r="D1" s="3"/>
      <c r="E1" s="3"/>
      <c r="F1" s="3"/>
    </row>
    <row r="2" spans="4:6" ht="18" customHeight="1">
      <c r="D2" s="34" t="s">
        <v>16</v>
      </c>
      <c r="E2" s="34"/>
      <c r="F2" s="34"/>
    </row>
    <row r="3" spans="1:6" ht="27.75" customHeight="1">
      <c r="A3" s="35" t="s">
        <v>27</v>
      </c>
      <c r="B3" s="36"/>
      <c r="C3" s="37"/>
      <c r="D3" s="7" t="s">
        <v>28</v>
      </c>
      <c r="E3" s="21"/>
      <c r="F3" s="21"/>
    </row>
    <row r="4" spans="1:6" ht="27.75" customHeight="1">
      <c r="A4" s="7" t="s">
        <v>29</v>
      </c>
      <c r="B4" s="7" t="s">
        <v>30</v>
      </c>
      <c r="C4" s="7" t="s">
        <v>31</v>
      </c>
      <c r="D4" s="7" t="s">
        <v>29</v>
      </c>
      <c r="E4" s="7" t="s">
        <v>30</v>
      </c>
      <c r="F4" s="7" t="s">
        <v>31</v>
      </c>
    </row>
    <row r="5" spans="1:6" ht="27.75" customHeight="1">
      <c r="A5" s="38" t="s">
        <v>32</v>
      </c>
      <c r="B5" s="39">
        <v>-460</v>
      </c>
      <c r="C5" s="22"/>
      <c r="D5" s="38" t="s">
        <v>33</v>
      </c>
      <c r="E5" s="39">
        <v>4725</v>
      </c>
      <c r="F5" s="22" t="s">
        <v>34</v>
      </c>
    </row>
    <row r="6" spans="1:6" ht="27" customHeight="1">
      <c r="A6" s="38" t="s">
        <v>35</v>
      </c>
      <c r="B6" s="39">
        <v>3855</v>
      </c>
      <c r="C6" s="22"/>
      <c r="D6" s="38" t="s">
        <v>36</v>
      </c>
      <c r="E6" s="39">
        <f>SUM(E7:E12)</f>
        <v>4752</v>
      </c>
      <c r="F6" s="22"/>
    </row>
    <row r="7" spans="1:6" ht="27" customHeight="1">
      <c r="A7" s="40" t="s">
        <v>37</v>
      </c>
      <c r="B7" s="39">
        <v>2095</v>
      </c>
      <c r="C7" s="22"/>
      <c r="D7" s="38" t="s">
        <v>38</v>
      </c>
      <c r="E7" s="39">
        <v>1500</v>
      </c>
      <c r="F7" s="22"/>
    </row>
    <row r="8" spans="1:6" ht="27" customHeight="1">
      <c r="A8" s="40" t="s">
        <v>39</v>
      </c>
      <c r="B8" s="39">
        <v>1446</v>
      </c>
      <c r="C8" s="22"/>
      <c r="D8" s="38" t="s">
        <v>40</v>
      </c>
      <c r="E8" s="39">
        <v>1000</v>
      </c>
      <c r="F8" s="22"/>
    </row>
    <row r="9" spans="1:6" ht="27" customHeight="1">
      <c r="A9" s="40" t="s">
        <v>41</v>
      </c>
      <c r="B9" s="39">
        <v>266</v>
      </c>
      <c r="C9" s="22"/>
      <c r="D9" s="38" t="s">
        <v>42</v>
      </c>
      <c r="E9" s="39">
        <v>200</v>
      </c>
      <c r="F9" s="22"/>
    </row>
    <row r="10" spans="1:6" ht="27" customHeight="1">
      <c r="A10" s="38" t="s">
        <v>43</v>
      </c>
      <c r="B10" s="39">
        <v>48</v>
      </c>
      <c r="C10" s="22"/>
      <c r="D10" s="38" t="s">
        <v>44</v>
      </c>
      <c r="E10" s="39">
        <v>1572</v>
      </c>
      <c r="F10" s="22"/>
    </row>
    <row r="11" spans="1:6" ht="27.75" customHeight="1">
      <c r="A11" s="38" t="s">
        <v>45</v>
      </c>
      <c r="B11" s="39">
        <v>3482</v>
      </c>
      <c r="C11" s="22" t="s">
        <v>46</v>
      </c>
      <c r="D11" s="22" t="s">
        <v>47</v>
      </c>
      <c r="E11" s="39">
        <v>215</v>
      </c>
      <c r="F11" s="22"/>
    </row>
    <row r="12" spans="1:6" ht="27.75" customHeight="1">
      <c r="A12" s="38" t="s">
        <v>48</v>
      </c>
      <c r="B12" s="39">
        <v>2600</v>
      </c>
      <c r="C12" s="22"/>
      <c r="D12" s="22" t="s">
        <v>49</v>
      </c>
      <c r="E12" s="39">
        <v>265</v>
      </c>
      <c r="F12" s="22"/>
    </row>
    <row r="13" spans="1:6" ht="24" customHeight="1">
      <c r="A13" s="9" t="s">
        <v>50</v>
      </c>
      <c r="B13" s="23">
        <f>B5+B6+B11+B12</f>
        <v>9477</v>
      </c>
      <c r="C13" s="22"/>
      <c r="D13" s="9" t="s">
        <v>51</v>
      </c>
      <c r="E13" s="39">
        <f>E5+E6</f>
        <v>9477</v>
      </c>
      <c r="F13" s="22"/>
    </row>
    <row r="14" spans="1:6" ht="30.75" customHeight="1">
      <c r="A14" s="1"/>
      <c r="B14" s="1"/>
      <c r="C14" s="1"/>
      <c r="D14" s="1"/>
      <c r="E14" s="1"/>
      <c r="F14" s="1"/>
    </row>
  </sheetData>
  <sheetProtection/>
  <mergeCells count="5">
    <mergeCell ref="A1:F1"/>
    <mergeCell ref="D2:F2"/>
    <mergeCell ref="A3:C3"/>
    <mergeCell ref="D3:F3"/>
    <mergeCell ref="A14:F14"/>
  </mergeCells>
  <printOptions/>
  <pageMargins left="0.75" right="0.75" top="1" bottom="1" header="0.5118055555555555" footer="0.5118055555555555"/>
  <pageSetup fitToHeight="0" fitToWidth="1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C38" sqref="C38"/>
    </sheetView>
  </sheetViews>
  <sheetFormatPr defaultColWidth="9.00390625" defaultRowHeight="14.25"/>
  <cols>
    <col min="2" max="2" width="13.00390625" style="0" customWidth="1"/>
    <col min="3" max="3" width="56.625" style="0" customWidth="1"/>
    <col min="4" max="4" width="18.50390625" style="0" customWidth="1"/>
    <col min="5" max="5" width="22.875" style="0" customWidth="1"/>
  </cols>
  <sheetData>
    <row r="1" spans="1:2" ht="14.25">
      <c r="A1" s="1" t="s">
        <v>46</v>
      </c>
      <c r="B1" s="1"/>
    </row>
    <row r="2" spans="1:5" ht="48" customHeight="1">
      <c r="A2" s="2" t="s">
        <v>52</v>
      </c>
      <c r="B2" s="3"/>
      <c r="C2" s="3"/>
      <c r="D2" s="3"/>
      <c r="E2" s="3"/>
    </row>
    <row r="3" spans="1:5" ht="15" customHeight="1">
      <c r="A3" s="4"/>
      <c r="B3" s="5"/>
      <c r="C3" s="5"/>
      <c r="D3" s="5"/>
      <c r="E3" s="6" t="s">
        <v>16</v>
      </c>
    </row>
    <row r="4" spans="1:5" ht="18" customHeight="1">
      <c r="A4" s="7" t="s">
        <v>53</v>
      </c>
      <c r="B4" s="8" t="s">
        <v>54</v>
      </c>
      <c r="C4" s="8" t="s">
        <v>29</v>
      </c>
      <c r="D4" s="8" t="s">
        <v>55</v>
      </c>
      <c r="E4" s="7" t="s">
        <v>31</v>
      </c>
    </row>
    <row r="5" spans="1:5" ht="14.25">
      <c r="A5" s="9">
        <v>1</v>
      </c>
      <c r="B5" s="10" t="s">
        <v>56</v>
      </c>
      <c r="C5" s="11" t="s">
        <v>57</v>
      </c>
      <c r="D5" s="32">
        <v>800</v>
      </c>
      <c r="E5" s="9"/>
    </row>
    <row r="6" spans="1:5" ht="14.25">
      <c r="A6" s="9">
        <v>2</v>
      </c>
      <c r="B6" s="10" t="s">
        <v>58</v>
      </c>
      <c r="C6" s="11" t="s">
        <v>59</v>
      </c>
      <c r="D6" s="32">
        <v>360</v>
      </c>
      <c r="E6" s="9"/>
    </row>
    <row r="7" spans="1:5" ht="14.25">
      <c r="A7" s="9">
        <v>3</v>
      </c>
      <c r="B7" s="10" t="s">
        <v>60</v>
      </c>
      <c r="C7" s="11" t="s">
        <v>61</v>
      </c>
      <c r="D7" s="32">
        <v>100</v>
      </c>
      <c r="E7" s="9"/>
    </row>
    <row r="8" spans="1:5" ht="14.25">
      <c r="A8" s="9">
        <v>4</v>
      </c>
      <c r="B8" s="10" t="s">
        <v>60</v>
      </c>
      <c r="C8" s="11" t="s">
        <v>62</v>
      </c>
      <c r="D8" s="32">
        <v>142</v>
      </c>
      <c r="E8" s="9"/>
    </row>
    <row r="9" spans="1:5" ht="14.25">
      <c r="A9" s="9">
        <v>5</v>
      </c>
      <c r="B9" s="10" t="s">
        <v>63</v>
      </c>
      <c r="C9" s="11" t="s">
        <v>64</v>
      </c>
      <c r="D9" s="32">
        <v>350</v>
      </c>
      <c r="E9" s="9"/>
    </row>
    <row r="10" spans="1:5" ht="14.25">
      <c r="A10" s="9">
        <v>6</v>
      </c>
      <c r="B10" s="10" t="s">
        <v>65</v>
      </c>
      <c r="C10" s="11" t="s">
        <v>66</v>
      </c>
      <c r="D10" s="32">
        <v>200</v>
      </c>
      <c r="E10" s="9"/>
    </row>
    <row r="11" spans="1:5" ht="14.25">
      <c r="A11" s="9">
        <v>7</v>
      </c>
      <c r="B11" s="10" t="s">
        <v>65</v>
      </c>
      <c r="C11" s="11" t="s">
        <v>67</v>
      </c>
      <c r="D11" s="32">
        <v>250</v>
      </c>
      <c r="E11" s="9"/>
    </row>
    <row r="12" spans="1:5" ht="14.25">
      <c r="A12" s="9">
        <v>8</v>
      </c>
      <c r="B12" s="10" t="s">
        <v>68</v>
      </c>
      <c r="C12" s="11" t="s">
        <v>69</v>
      </c>
      <c r="D12" s="32">
        <v>100</v>
      </c>
      <c r="E12" s="9"/>
    </row>
    <row r="13" spans="1:5" ht="14.25">
      <c r="A13" s="9">
        <v>9</v>
      </c>
      <c r="B13" s="10" t="s">
        <v>70</v>
      </c>
      <c r="C13" s="11" t="s">
        <v>71</v>
      </c>
      <c r="D13" s="32">
        <v>80</v>
      </c>
      <c r="E13" s="9"/>
    </row>
    <row r="14" spans="1:5" ht="14.25">
      <c r="A14" s="9">
        <v>10</v>
      </c>
      <c r="B14" s="10" t="s">
        <v>72</v>
      </c>
      <c r="C14" s="11" t="s">
        <v>73</v>
      </c>
      <c r="D14" s="32">
        <v>110</v>
      </c>
      <c r="E14" s="9"/>
    </row>
    <row r="15" spans="1:5" ht="14.25">
      <c r="A15" s="9">
        <v>12</v>
      </c>
      <c r="B15" s="10" t="s">
        <v>74</v>
      </c>
      <c r="C15" s="11" t="s">
        <v>75</v>
      </c>
      <c r="D15" s="32">
        <v>650</v>
      </c>
      <c r="E15" s="9"/>
    </row>
    <row r="16" spans="1:5" ht="28.5">
      <c r="A16" s="9">
        <v>13</v>
      </c>
      <c r="B16" s="33" t="s">
        <v>76</v>
      </c>
      <c r="C16" s="33" t="s">
        <v>77</v>
      </c>
      <c r="D16" s="32">
        <v>340</v>
      </c>
      <c r="E16" s="9"/>
    </row>
    <row r="17" spans="1:5" ht="14.25">
      <c r="A17" s="9" t="s">
        <v>78</v>
      </c>
      <c r="B17" s="9"/>
      <c r="C17" s="33"/>
      <c r="D17" s="32">
        <f>SUM(D5:D16)</f>
        <v>3482</v>
      </c>
      <c r="E17" s="9"/>
    </row>
  </sheetData>
  <sheetProtection/>
  <mergeCells count="3">
    <mergeCell ref="A1:B1"/>
    <mergeCell ref="A2:E2"/>
    <mergeCell ref="A17:B17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L42"/>
  <sheetViews>
    <sheetView zoomScaleSheetLayoutView="100" workbookViewId="0" topLeftCell="A10">
      <selection activeCell="F10" sqref="F1:Q65536"/>
    </sheetView>
  </sheetViews>
  <sheetFormatPr defaultColWidth="9.00390625" defaultRowHeight="14.25"/>
  <cols>
    <col min="2" max="2" width="25.875" style="0" customWidth="1"/>
    <col min="3" max="3" width="52.25390625" style="0" customWidth="1"/>
    <col min="4" max="4" width="18.50390625" style="0" customWidth="1"/>
    <col min="5" max="5" width="12.875" style="0" customWidth="1"/>
  </cols>
  <sheetData>
    <row r="1" spans="1:2" ht="14.25">
      <c r="A1" s="1" t="s">
        <v>34</v>
      </c>
      <c r="B1" s="1"/>
    </row>
    <row r="2" spans="1:5" ht="45" customHeight="1">
      <c r="A2" s="2" t="s">
        <v>79</v>
      </c>
      <c r="B2" s="2"/>
      <c r="C2" s="2"/>
      <c r="D2" s="2"/>
      <c r="E2" s="2"/>
    </row>
    <row r="3" spans="2:5" ht="15" customHeight="1">
      <c r="B3" s="25"/>
      <c r="C3" s="26"/>
      <c r="D3" s="6" t="s">
        <v>16</v>
      </c>
      <c r="E3" s="6"/>
    </row>
    <row r="4" spans="1:5" ht="24" customHeight="1">
      <c r="A4" s="7" t="s">
        <v>53</v>
      </c>
      <c r="B4" s="7" t="s">
        <v>54</v>
      </c>
      <c r="C4" s="7" t="s">
        <v>29</v>
      </c>
      <c r="D4" s="7" t="s">
        <v>80</v>
      </c>
      <c r="E4" s="7" t="s">
        <v>31</v>
      </c>
    </row>
    <row r="5" spans="1:5" s="24" customFormat="1" ht="14.25">
      <c r="A5" s="9">
        <v>1</v>
      </c>
      <c r="B5" s="27"/>
      <c r="C5" s="28" t="s">
        <v>81</v>
      </c>
      <c r="D5" s="29">
        <v>400</v>
      </c>
      <c r="E5" s="27"/>
    </row>
    <row r="6" spans="1:5" s="24" customFormat="1" ht="14.25">
      <c r="A6" s="9">
        <v>2</v>
      </c>
      <c r="B6" s="27"/>
      <c r="C6" s="28" t="s">
        <v>82</v>
      </c>
      <c r="D6" s="29">
        <v>350</v>
      </c>
      <c r="E6" s="27"/>
    </row>
    <row r="7" spans="1:5" s="24" customFormat="1" ht="14.25">
      <c r="A7" s="9">
        <v>3</v>
      </c>
      <c r="B7" s="27"/>
      <c r="C7" s="28" t="s">
        <v>83</v>
      </c>
      <c r="D7" s="29">
        <v>158</v>
      </c>
      <c r="E7" s="27"/>
    </row>
    <row r="8" spans="1:5" ht="14.25">
      <c r="A8" s="9">
        <v>4</v>
      </c>
      <c r="B8" s="27" t="s">
        <v>84</v>
      </c>
      <c r="C8" s="27" t="s">
        <v>85</v>
      </c>
      <c r="D8" s="29">
        <v>5</v>
      </c>
      <c r="E8" s="22"/>
    </row>
    <row r="9" spans="1:5" ht="14.25">
      <c r="A9" s="9">
        <v>5</v>
      </c>
      <c r="B9" s="27" t="s">
        <v>86</v>
      </c>
      <c r="C9" s="27" t="s">
        <v>87</v>
      </c>
      <c r="D9" s="29">
        <v>86</v>
      </c>
      <c r="E9" s="22"/>
    </row>
    <row r="10" spans="1:5" ht="14.25">
      <c r="A10" s="9">
        <v>6</v>
      </c>
      <c r="B10" s="27" t="s">
        <v>88</v>
      </c>
      <c r="C10" s="28" t="s">
        <v>89</v>
      </c>
      <c r="D10" s="29">
        <v>266</v>
      </c>
      <c r="E10" s="22"/>
    </row>
    <row r="11" spans="1:5" ht="14.25">
      <c r="A11" s="9">
        <v>7</v>
      </c>
      <c r="B11" s="27" t="s">
        <v>88</v>
      </c>
      <c r="C11" s="27" t="s">
        <v>90</v>
      </c>
      <c r="D11" s="29">
        <v>156</v>
      </c>
      <c r="E11" s="22"/>
    </row>
    <row r="12" spans="1:5" ht="14.25">
      <c r="A12" s="9">
        <v>8</v>
      </c>
      <c r="B12" s="27" t="s">
        <v>91</v>
      </c>
      <c r="C12" s="27" t="s">
        <v>92</v>
      </c>
      <c r="D12" s="29">
        <v>100</v>
      </c>
      <c r="E12" s="22"/>
    </row>
    <row r="13" spans="1:5" ht="14.25">
      <c r="A13" s="9">
        <v>9</v>
      </c>
      <c r="B13" s="22" t="s">
        <v>93</v>
      </c>
      <c r="C13" s="30" t="s">
        <v>94</v>
      </c>
      <c r="D13" s="31">
        <v>40</v>
      </c>
      <c r="E13" s="22"/>
    </row>
    <row r="14" spans="1:5" ht="14.25">
      <c r="A14" s="9">
        <v>10</v>
      </c>
      <c r="B14" s="27" t="s">
        <v>74</v>
      </c>
      <c r="C14" s="28" t="s">
        <v>95</v>
      </c>
      <c r="D14" s="29">
        <v>50</v>
      </c>
      <c r="E14" s="22"/>
    </row>
    <row r="15" spans="1:5" s="24" customFormat="1" ht="14.25">
      <c r="A15" s="9">
        <v>11</v>
      </c>
      <c r="B15" s="27" t="s">
        <v>74</v>
      </c>
      <c r="C15" s="27" t="s">
        <v>96</v>
      </c>
      <c r="D15" s="29">
        <v>297</v>
      </c>
      <c r="E15" s="22"/>
    </row>
    <row r="16" spans="1:5" s="24" customFormat="1" ht="14.25">
      <c r="A16" s="9">
        <v>12</v>
      </c>
      <c r="B16" s="22" t="s">
        <v>60</v>
      </c>
      <c r="C16" s="22" t="s">
        <v>97</v>
      </c>
      <c r="D16" s="31">
        <v>239</v>
      </c>
      <c r="E16" s="27"/>
    </row>
    <row r="17" spans="1:5" s="24" customFormat="1" ht="14.25">
      <c r="A17" s="9">
        <v>13</v>
      </c>
      <c r="B17" s="27" t="s">
        <v>98</v>
      </c>
      <c r="C17" s="27" t="s">
        <v>99</v>
      </c>
      <c r="D17" s="29">
        <v>31</v>
      </c>
      <c r="E17" s="27"/>
    </row>
    <row r="18" spans="1:5" s="24" customFormat="1" ht="14.25">
      <c r="A18" s="9">
        <v>14</v>
      </c>
      <c r="B18" s="27" t="s">
        <v>100</v>
      </c>
      <c r="C18" s="27" t="s">
        <v>101</v>
      </c>
      <c r="D18" s="29">
        <v>18</v>
      </c>
      <c r="E18" s="27"/>
    </row>
    <row r="19" spans="1:5" s="24" customFormat="1" ht="14.25">
      <c r="A19" s="9">
        <v>15</v>
      </c>
      <c r="B19" s="27" t="s">
        <v>102</v>
      </c>
      <c r="C19" s="27" t="s">
        <v>103</v>
      </c>
      <c r="D19" s="29">
        <v>16</v>
      </c>
      <c r="E19" s="27"/>
    </row>
    <row r="20" spans="1:5" s="24" customFormat="1" ht="14.25">
      <c r="A20" s="9">
        <v>16</v>
      </c>
      <c r="B20" s="22" t="s">
        <v>104</v>
      </c>
      <c r="C20" s="30" t="s">
        <v>105</v>
      </c>
      <c r="D20" s="31">
        <v>100</v>
      </c>
      <c r="E20" s="27"/>
    </row>
    <row r="21" spans="1:5" s="24" customFormat="1" ht="14.25">
      <c r="A21" s="9">
        <v>17</v>
      </c>
      <c r="B21" s="22" t="s">
        <v>104</v>
      </c>
      <c r="C21" s="30" t="s">
        <v>106</v>
      </c>
      <c r="D21" s="31">
        <v>80</v>
      </c>
      <c r="E21" s="27"/>
    </row>
    <row r="22" spans="1:5" s="24" customFormat="1" ht="14.25">
      <c r="A22" s="9">
        <v>18</v>
      </c>
      <c r="B22" s="27" t="s">
        <v>107</v>
      </c>
      <c r="C22" s="27" t="s">
        <v>108</v>
      </c>
      <c r="D22" s="29">
        <v>30</v>
      </c>
      <c r="E22" s="27"/>
    </row>
    <row r="23" spans="1:5" s="24" customFormat="1" ht="14.25">
      <c r="A23" s="9">
        <v>19</v>
      </c>
      <c r="B23" s="27" t="s">
        <v>109</v>
      </c>
      <c r="C23" s="28" t="s">
        <v>110</v>
      </c>
      <c r="D23" s="29">
        <v>171</v>
      </c>
      <c r="E23" s="27"/>
    </row>
    <row r="24" spans="1:194" s="24" customFormat="1" ht="14.25">
      <c r="A24" s="9">
        <v>20</v>
      </c>
      <c r="B24" s="22" t="s">
        <v>111</v>
      </c>
      <c r="C24" s="22" t="s">
        <v>112</v>
      </c>
      <c r="D24" s="31">
        <v>752</v>
      </c>
      <c r="E24" s="27"/>
      <c r="GL24" s="24">
        <f>SUM(A24:GK24)</f>
        <v>772</v>
      </c>
    </row>
    <row r="25" spans="1:5" s="24" customFormat="1" ht="14.25">
      <c r="A25" s="9">
        <v>21</v>
      </c>
      <c r="B25" s="27" t="s">
        <v>111</v>
      </c>
      <c r="C25" s="28" t="s">
        <v>113</v>
      </c>
      <c r="D25" s="29">
        <v>29</v>
      </c>
      <c r="E25" s="27"/>
    </row>
    <row r="26" spans="1:5" s="24" customFormat="1" ht="14.25">
      <c r="A26" s="9">
        <v>22</v>
      </c>
      <c r="B26" s="27" t="s">
        <v>111</v>
      </c>
      <c r="C26" s="28" t="s">
        <v>114</v>
      </c>
      <c r="D26" s="29">
        <v>322</v>
      </c>
      <c r="E26" s="27"/>
    </row>
    <row r="27" spans="1:5" s="24" customFormat="1" ht="14.25">
      <c r="A27" s="9">
        <v>23</v>
      </c>
      <c r="B27" s="27" t="s">
        <v>111</v>
      </c>
      <c r="C27" s="28" t="s">
        <v>115</v>
      </c>
      <c r="D27" s="29">
        <v>271</v>
      </c>
      <c r="E27" s="27"/>
    </row>
    <row r="28" spans="1:5" s="24" customFormat="1" ht="14.25">
      <c r="A28" s="9">
        <v>24</v>
      </c>
      <c r="B28" s="22" t="s">
        <v>116</v>
      </c>
      <c r="C28" s="30" t="s">
        <v>117</v>
      </c>
      <c r="D28" s="31">
        <v>50</v>
      </c>
      <c r="E28" s="27"/>
    </row>
    <row r="29" spans="1:5" s="24" customFormat="1" ht="14.25">
      <c r="A29" s="9">
        <v>25</v>
      </c>
      <c r="B29" s="22" t="s">
        <v>118</v>
      </c>
      <c r="C29" s="30" t="s">
        <v>119</v>
      </c>
      <c r="D29" s="31">
        <v>50</v>
      </c>
      <c r="E29" s="27"/>
    </row>
    <row r="30" spans="1:5" s="24" customFormat="1" ht="14.25">
      <c r="A30" s="9">
        <v>26</v>
      </c>
      <c r="B30" s="22" t="s">
        <v>68</v>
      </c>
      <c r="C30" s="30" t="s">
        <v>120</v>
      </c>
      <c r="D30" s="31">
        <v>50</v>
      </c>
      <c r="E30" s="27"/>
    </row>
    <row r="31" spans="1:5" s="24" customFormat="1" ht="14.25">
      <c r="A31" s="9">
        <v>27</v>
      </c>
      <c r="B31" s="27" t="s">
        <v>68</v>
      </c>
      <c r="C31" s="27" t="s">
        <v>121</v>
      </c>
      <c r="D31" s="29">
        <v>60</v>
      </c>
      <c r="E31" s="27"/>
    </row>
    <row r="32" spans="1:5" s="24" customFormat="1" ht="14.25">
      <c r="A32" s="9">
        <v>28</v>
      </c>
      <c r="B32" s="27" t="s">
        <v>68</v>
      </c>
      <c r="C32" s="28" t="s">
        <v>122</v>
      </c>
      <c r="D32" s="29">
        <v>7</v>
      </c>
      <c r="E32" s="27"/>
    </row>
    <row r="33" spans="1:5" s="24" customFormat="1" ht="14.25">
      <c r="A33" s="9">
        <v>29</v>
      </c>
      <c r="B33" s="22" t="s">
        <v>123</v>
      </c>
      <c r="C33" s="22" t="s">
        <v>124</v>
      </c>
      <c r="D33" s="31">
        <v>50</v>
      </c>
      <c r="E33" s="27"/>
    </row>
    <row r="34" spans="1:5" s="24" customFormat="1" ht="14.25">
      <c r="A34" s="9">
        <v>30</v>
      </c>
      <c r="B34" s="22" t="s">
        <v>125</v>
      </c>
      <c r="C34" s="22" t="s">
        <v>126</v>
      </c>
      <c r="D34" s="31">
        <v>15</v>
      </c>
      <c r="E34" s="27"/>
    </row>
    <row r="35" spans="1:5" s="24" customFormat="1" ht="14.25">
      <c r="A35" s="9">
        <v>31</v>
      </c>
      <c r="B35" s="27" t="s">
        <v>125</v>
      </c>
      <c r="C35" s="28" t="s">
        <v>127</v>
      </c>
      <c r="D35" s="29">
        <v>50</v>
      </c>
      <c r="E35" s="27"/>
    </row>
    <row r="36" spans="1:5" s="24" customFormat="1" ht="14.25">
      <c r="A36" s="9">
        <v>32</v>
      </c>
      <c r="B36" s="27" t="s">
        <v>125</v>
      </c>
      <c r="C36" s="28" t="s">
        <v>128</v>
      </c>
      <c r="D36" s="29">
        <v>20</v>
      </c>
      <c r="E36" s="27"/>
    </row>
    <row r="37" spans="1:5" s="24" customFormat="1" ht="14.25">
      <c r="A37" s="9">
        <v>33</v>
      </c>
      <c r="B37" s="27" t="s">
        <v>129</v>
      </c>
      <c r="C37" s="27" t="s">
        <v>130</v>
      </c>
      <c r="D37" s="29">
        <v>50</v>
      </c>
      <c r="E37" s="27"/>
    </row>
    <row r="38" spans="1:5" s="24" customFormat="1" ht="14.25">
      <c r="A38" s="9">
        <v>34</v>
      </c>
      <c r="B38" s="27" t="s">
        <v>131</v>
      </c>
      <c r="C38" s="27" t="s">
        <v>132</v>
      </c>
      <c r="D38" s="29">
        <v>35</v>
      </c>
      <c r="E38" s="27"/>
    </row>
    <row r="39" spans="1:5" ht="14.25">
      <c r="A39" s="9">
        <v>35</v>
      </c>
      <c r="B39" s="27" t="s">
        <v>133</v>
      </c>
      <c r="C39" s="27" t="s">
        <v>134</v>
      </c>
      <c r="D39" s="29">
        <v>158</v>
      </c>
      <c r="E39" s="22"/>
    </row>
    <row r="40" spans="1:5" ht="14.25">
      <c r="A40" s="9">
        <v>36</v>
      </c>
      <c r="B40" s="27" t="s">
        <v>135</v>
      </c>
      <c r="C40" s="27" t="s">
        <v>134</v>
      </c>
      <c r="D40" s="29">
        <v>113</v>
      </c>
      <c r="E40" s="22"/>
    </row>
    <row r="41" spans="1:5" s="24" customFormat="1" ht="14.25">
      <c r="A41" s="9">
        <v>37</v>
      </c>
      <c r="B41" s="27" t="s">
        <v>136</v>
      </c>
      <c r="C41" s="27" t="s">
        <v>137</v>
      </c>
      <c r="D41" s="29">
        <v>50</v>
      </c>
      <c r="E41" s="27"/>
    </row>
    <row r="42" spans="1:5" ht="14.25">
      <c r="A42" s="9" t="s">
        <v>138</v>
      </c>
      <c r="B42" s="9"/>
      <c r="C42" s="9"/>
      <c r="D42" s="29">
        <f>SUM(D5:D41)</f>
        <v>4725</v>
      </c>
      <c r="E42" s="22"/>
    </row>
  </sheetData>
  <sheetProtection/>
  <mergeCells count="4">
    <mergeCell ref="A1:B1"/>
    <mergeCell ref="A2:E2"/>
    <mergeCell ref="D3:E3"/>
    <mergeCell ref="A42:C42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31.75390625" style="0" customWidth="1"/>
    <col min="2" max="2" width="12.25390625" style="0" customWidth="1"/>
    <col min="3" max="3" width="9.125" style="0" customWidth="1"/>
    <col min="4" max="4" width="41.375" style="0" customWidth="1"/>
    <col min="5" max="5" width="12.125" style="0" customWidth="1"/>
    <col min="6" max="6" width="11.625" style="0" customWidth="1"/>
  </cols>
  <sheetData>
    <row r="1" spans="1:6" ht="55.5" customHeight="1">
      <c r="A1" s="2" t="s">
        <v>139</v>
      </c>
      <c r="B1" s="3"/>
      <c r="C1" s="3"/>
      <c r="D1" s="3"/>
      <c r="E1" s="3"/>
      <c r="F1" s="3"/>
    </row>
    <row r="2" spans="1:6" ht="16.5" customHeight="1">
      <c r="A2" s="4"/>
      <c r="B2" s="5"/>
      <c r="C2" s="5"/>
      <c r="D2" s="5"/>
      <c r="E2" s="19" t="s">
        <v>16</v>
      </c>
      <c r="F2" s="20"/>
    </row>
    <row r="3" spans="1:6" ht="27.75" customHeight="1">
      <c r="A3" s="7" t="s">
        <v>27</v>
      </c>
      <c r="B3" s="21"/>
      <c r="C3" s="21"/>
      <c r="D3" s="7" t="s">
        <v>28</v>
      </c>
      <c r="E3" s="21"/>
      <c r="F3" s="21"/>
    </row>
    <row r="4" spans="1:6" ht="27.75" customHeight="1">
      <c r="A4" s="7" t="s">
        <v>29</v>
      </c>
      <c r="B4" s="7" t="s">
        <v>30</v>
      </c>
      <c r="C4" s="7" t="s">
        <v>31</v>
      </c>
      <c r="D4" s="7" t="s">
        <v>29</v>
      </c>
      <c r="E4" s="7" t="s">
        <v>30</v>
      </c>
      <c r="F4" s="7" t="s">
        <v>31</v>
      </c>
    </row>
    <row r="5" spans="1:6" ht="27.75" customHeight="1">
      <c r="A5" s="22" t="s">
        <v>140</v>
      </c>
      <c r="B5" s="23">
        <v>-2435</v>
      </c>
      <c r="C5" s="22"/>
      <c r="D5" s="22" t="s">
        <v>141</v>
      </c>
      <c r="E5" s="23">
        <f>SUM(E6:E10)</f>
        <v>3383</v>
      </c>
      <c r="F5" s="22"/>
    </row>
    <row r="6" spans="1:6" ht="27.75" customHeight="1">
      <c r="A6" s="22" t="s">
        <v>45</v>
      </c>
      <c r="B6" s="23">
        <v>5818</v>
      </c>
      <c r="C6" s="22" t="s">
        <v>142</v>
      </c>
      <c r="D6" s="22" t="s">
        <v>143</v>
      </c>
      <c r="E6" s="23">
        <v>1000</v>
      </c>
      <c r="F6" s="22"/>
    </row>
    <row r="7" spans="1:6" ht="27.75" customHeight="1">
      <c r="A7" s="22"/>
      <c r="B7" s="23"/>
      <c r="C7" s="22"/>
      <c r="D7" s="22" t="s">
        <v>144</v>
      </c>
      <c r="E7" s="23">
        <v>1409</v>
      </c>
      <c r="F7" s="22"/>
    </row>
    <row r="8" spans="1:6" ht="27.75" customHeight="1">
      <c r="A8" s="22"/>
      <c r="B8" s="23"/>
      <c r="C8" s="22"/>
      <c r="D8" s="22" t="s">
        <v>145</v>
      </c>
      <c r="E8" s="23">
        <v>310</v>
      </c>
      <c r="F8" s="22"/>
    </row>
    <row r="9" spans="1:6" ht="27.75" customHeight="1">
      <c r="A9" s="22"/>
      <c r="B9" s="23"/>
      <c r="C9" s="22"/>
      <c r="D9" s="22" t="s">
        <v>146</v>
      </c>
      <c r="E9" s="23">
        <v>285</v>
      </c>
      <c r="F9" s="22"/>
    </row>
    <row r="10" spans="1:6" ht="27.75" customHeight="1">
      <c r="A10" s="22"/>
      <c r="B10" s="23"/>
      <c r="C10" s="22"/>
      <c r="D10" s="22" t="s">
        <v>147</v>
      </c>
      <c r="E10" s="23">
        <v>379</v>
      </c>
      <c r="F10" s="22"/>
    </row>
    <row r="11" spans="1:6" ht="27.75" customHeight="1">
      <c r="A11" s="9" t="s">
        <v>50</v>
      </c>
      <c r="B11" s="23">
        <f>SUM(B5:B10)</f>
        <v>3383</v>
      </c>
      <c r="C11" s="22"/>
      <c r="D11" s="9" t="s">
        <v>51</v>
      </c>
      <c r="E11" s="23">
        <f>E5</f>
        <v>3383</v>
      </c>
      <c r="F11" s="22"/>
    </row>
    <row r="12" spans="1:6" ht="39" customHeight="1">
      <c r="A12" s="1"/>
      <c r="B12" s="1"/>
      <c r="C12" s="1"/>
      <c r="D12" s="1"/>
      <c r="E12" s="1"/>
      <c r="F12" s="1"/>
    </row>
  </sheetData>
  <sheetProtection/>
  <mergeCells count="5">
    <mergeCell ref="A1:F1"/>
    <mergeCell ref="E2:F2"/>
    <mergeCell ref="A3:C3"/>
    <mergeCell ref="D3:F3"/>
    <mergeCell ref="A12:F12"/>
  </mergeCells>
  <printOptions/>
  <pageMargins left="0.75" right="0.75" top="1" bottom="1" header="0.5" footer="0.5"/>
  <pageSetup fitToHeight="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F43" sqref="F43"/>
    </sheetView>
  </sheetViews>
  <sheetFormatPr defaultColWidth="9.00390625" defaultRowHeight="14.25"/>
  <cols>
    <col min="2" max="2" width="23.75390625" style="0" customWidth="1"/>
    <col min="3" max="3" width="53.125" style="0" customWidth="1"/>
    <col min="4" max="4" width="11.625" style="0" customWidth="1"/>
    <col min="5" max="5" width="22.625" style="0" customWidth="1"/>
  </cols>
  <sheetData>
    <row r="1" spans="1:2" ht="14.25">
      <c r="A1" s="1" t="s">
        <v>142</v>
      </c>
      <c r="B1" s="1"/>
    </row>
    <row r="2" spans="1:5" ht="48" customHeight="1">
      <c r="A2" s="2" t="s">
        <v>148</v>
      </c>
      <c r="B2" s="3"/>
      <c r="C2" s="3"/>
      <c r="D2" s="3"/>
      <c r="E2" s="3"/>
    </row>
    <row r="3" spans="1:5" ht="15" customHeight="1">
      <c r="A3" s="4"/>
      <c r="B3" s="5"/>
      <c r="C3" s="5"/>
      <c r="D3" s="5"/>
      <c r="E3" s="6" t="s">
        <v>16</v>
      </c>
    </row>
    <row r="4" spans="1:5" ht="15.75" customHeight="1">
      <c r="A4" s="7" t="s">
        <v>53</v>
      </c>
      <c r="B4" s="8" t="s">
        <v>54</v>
      </c>
      <c r="C4" s="8" t="s">
        <v>29</v>
      </c>
      <c r="D4" s="8" t="s">
        <v>55</v>
      </c>
      <c r="E4" s="7" t="s">
        <v>31</v>
      </c>
    </row>
    <row r="5" spans="1:5" ht="14.25">
      <c r="A5" s="9">
        <v>1</v>
      </c>
      <c r="B5" s="10" t="s">
        <v>149</v>
      </c>
      <c r="C5" s="11" t="s">
        <v>150</v>
      </c>
      <c r="D5" s="9">
        <v>400</v>
      </c>
      <c r="E5" s="9"/>
    </row>
    <row r="6" spans="1:5" ht="14.25">
      <c r="A6" s="9">
        <v>2</v>
      </c>
      <c r="B6" s="10" t="s">
        <v>63</v>
      </c>
      <c r="C6" s="11" t="s">
        <v>151</v>
      </c>
      <c r="D6" s="9">
        <v>200</v>
      </c>
      <c r="E6" s="9"/>
    </row>
    <row r="7" spans="1:5" ht="14.25">
      <c r="A7" s="9">
        <v>3</v>
      </c>
      <c r="B7" s="10" t="s">
        <v>65</v>
      </c>
      <c r="C7" s="11" t="s">
        <v>152</v>
      </c>
      <c r="D7" s="9">
        <v>100</v>
      </c>
      <c r="E7" s="9"/>
    </row>
    <row r="8" spans="1:5" ht="14.25">
      <c r="A8" s="9">
        <v>4</v>
      </c>
      <c r="B8" s="10" t="s">
        <v>65</v>
      </c>
      <c r="C8" s="11" t="s">
        <v>153</v>
      </c>
      <c r="D8" s="9">
        <v>434</v>
      </c>
      <c r="E8" s="9"/>
    </row>
    <row r="9" spans="1:5" ht="14.25">
      <c r="A9" s="9">
        <v>5</v>
      </c>
      <c r="B9" s="10" t="s">
        <v>65</v>
      </c>
      <c r="C9" s="11" t="s">
        <v>67</v>
      </c>
      <c r="D9" s="9">
        <v>278</v>
      </c>
      <c r="E9" s="9"/>
    </row>
    <row r="10" spans="1:5" ht="14.25">
      <c r="A10" s="9">
        <v>6</v>
      </c>
      <c r="B10" s="10" t="s">
        <v>154</v>
      </c>
      <c r="C10" s="11" t="s">
        <v>155</v>
      </c>
      <c r="D10" s="9">
        <v>435</v>
      </c>
      <c r="E10" s="9"/>
    </row>
    <row r="11" spans="1:5" ht="14.25">
      <c r="A11" s="9">
        <v>7</v>
      </c>
      <c r="B11" s="10" t="s">
        <v>154</v>
      </c>
      <c r="C11" s="11" t="s">
        <v>156</v>
      </c>
      <c r="D11" s="9">
        <v>220</v>
      </c>
      <c r="E11" s="9"/>
    </row>
    <row r="12" spans="1:5" ht="14.25">
      <c r="A12" s="9">
        <v>8</v>
      </c>
      <c r="B12" s="10" t="s">
        <v>154</v>
      </c>
      <c r="C12" s="11" t="s">
        <v>157</v>
      </c>
      <c r="D12" s="9">
        <v>276</v>
      </c>
      <c r="E12" s="9"/>
    </row>
    <row r="13" spans="1:5" ht="14.25">
      <c r="A13" s="9">
        <v>9</v>
      </c>
      <c r="B13" s="10" t="s">
        <v>154</v>
      </c>
      <c r="C13" s="11" t="s">
        <v>158</v>
      </c>
      <c r="D13" s="9">
        <v>100</v>
      </c>
      <c r="E13" s="9"/>
    </row>
    <row r="14" spans="1:5" ht="14.25">
      <c r="A14" s="9">
        <v>10</v>
      </c>
      <c r="B14" s="12" t="s">
        <v>154</v>
      </c>
      <c r="C14" s="12" t="s">
        <v>159</v>
      </c>
      <c r="D14" s="9">
        <v>157</v>
      </c>
      <c r="E14" s="9"/>
    </row>
    <row r="15" spans="1:5" ht="14.25">
      <c r="A15" s="9">
        <v>11</v>
      </c>
      <c r="B15" s="12" t="s">
        <v>68</v>
      </c>
      <c r="C15" s="12" t="s">
        <v>160</v>
      </c>
      <c r="D15" s="9">
        <v>145</v>
      </c>
      <c r="E15" s="9"/>
    </row>
    <row r="16" spans="1:5" ht="14.25">
      <c r="A16" s="9">
        <v>12</v>
      </c>
      <c r="B16" s="12" t="s">
        <v>68</v>
      </c>
      <c r="C16" s="12" t="s">
        <v>161</v>
      </c>
      <c r="D16" s="9">
        <v>125</v>
      </c>
      <c r="E16" s="9"/>
    </row>
    <row r="17" spans="1:5" ht="14.25">
      <c r="A17" s="9">
        <v>13</v>
      </c>
      <c r="B17" s="10" t="s">
        <v>68</v>
      </c>
      <c r="C17" s="11" t="s">
        <v>162</v>
      </c>
      <c r="D17" s="9">
        <v>100</v>
      </c>
      <c r="E17" s="9"/>
    </row>
    <row r="18" spans="1:5" ht="14.25">
      <c r="A18" s="9">
        <v>14</v>
      </c>
      <c r="B18" s="10" t="s">
        <v>68</v>
      </c>
      <c r="C18" s="11" t="s">
        <v>163</v>
      </c>
      <c r="D18" s="9">
        <v>60</v>
      </c>
      <c r="E18" s="9"/>
    </row>
    <row r="19" spans="1:5" ht="14.25">
      <c r="A19" s="9">
        <v>15</v>
      </c>
      <c r="B19" s="13" t="s">
        <v>68</v>
      </c>
      <c r="C19" s="13" t="s">
        <v>164</v>
      </c>
      <c r="D19" s="9">
        <v>600</v>
      </c>
      <c r="E19" s="9"/>
    </row>
    <row r="20" spans="1:5" ht="14.25">
      <c r="A20" s="9">
        <v>16</v>
      </c>
      <c r="B20" s="10" t="s">
        <v>74</v>
      </c>
      <c r="C20" s="11" t="s">
        <v>165</v>
      </c>
      <c r="D20" s="9">
        <v>130</v>
      </c>
      <c r="E20" s="9"/>
    </row>
    <row r="21" spans="1:5" ht="14.25">
      <c r="A21" s="9">
        <v>17</v>
      </c>
      <c r="B21" s="10" t="s">
        <v>74</v>
      </c>
      <c r="C21" s="11" t="s">
        <v>166</v>
      </c>
      <c r="D21" s="9">
        <v>100</v>
      </c>
      <c r="E21" s="9"/>
    </row>
    <row r="22" spans="1:5" ht="14.25">
      <c r="A22" s="9">
        <v>18</v>
      </c>
      <c r="B22" s="10" t="s">
        <v>74</v>
      </c>
      <c r="C22" s="11" t="s">
        <v>167</v>
      </c>
      <c r="D22" s="9">
        <v>100</v>
      </c>
      <c r="E22" s="9"/>
    </row>
    <row r="23" spans="1:5" ht="14.25">
      <c r="A23" s="9">
        <v>19</v>
      </c>
      <c r="B23" s="14" t="s">
        <v>168</v>
      </c>
      <c r="C23" s="14" t="s">
        <v>169</v>
      </c>
      <c r="D23" s="9">
        <v>440</v>
      </c>
      <c r="E23" s="9"/>
    </row>
    <row r="24" spans="1:5" ht="14.25">
      <c r="A24" s="9">
        <v>20</v>
      </c>
      <c r="B24" s="14" t="s">
        <v>170</v>
      </c>
      <c r="C24" s="14" t="s">
        <v>171</v>
      </c>
      <c r="D24" s="9">
        <v>500</v>
      </c>
      <c r="E24" s="9"/>
    </row>
    <row r="25" spans="1:5" ht="14.25">
      <c r="A25" s="9">
        <v>21</v>
      </c>
      <c r="B25" s="10" t="s">
        <v>154</v>
      </c>
      <c r="C25" s="11" t="s">
        <v>172</v>
      </c>
      <c r="D25" s="9">
        <v>100</v>
      </c>
      <c r="E25" s="9"/>
    </row>
    <row r="26" spans="1:5" ht="14.25">
      <c r="A26" s="9">
        <v>22</v>
      </c>
      <c r="B26" s="9" t="s">
        <v>98</v>
      </c>
      <c r="C26" s="11" t="s">
        <v>173</v>
      </c>
      <c r="D26" s="9">
        <v>106</v>
      </c>
      <c r="E26" s="9"/>
    </row>
    <row r="27" spans="1:5" ht="14.25">
      <c r="A27" s="9">
        <v>23</v>
      </c>
      <c r="B27" s="9" t="s">
        <v>98</v>
      </c>
      <c r="C27" s="15" t="s">
        <v>174</v>
      </c>
      <c r="D27" s="9">
        <v>222</v>
      </c>
      <c r="E27" s="9" t="s">
        <v>175</v>
      </c>
    </row>
    <row r="28" spans="1:5" ht="14.25">
      <c r="A28" s="9">
        <v>24</v>
      </c>
      <c r="B28" s="11" t="s">
        <v>176</v>
      </c>
      <c r="C28" s="11" t="s">
        <v>177</v>
      </c>
      <c r="D28" s="9">
        <v>100</v>
      </c>
      <c r="E28" s="9"/>
    </row>
    <row r="29" spans="1:5" ht="14.25">
      <c r="A29" s="9">
        <v>25</v>
      </c>
      <c r="B29" s="10" t="s">
        <v>104</v>
      </c>
      <c r="C29" s="11" t="s">
        <v>178</v>
      </c>
      <c r="D29" s="9">
        <v>240</v>
      </c>
      <c r="E29" s="9"/>
    </row>
    <row r="30" spans="1:5" ht="14.25">
      <c r="A30" s="9">
        <v>26</v>
      </c>
      <c r="B30" s="10" t="s">
        <v>179</v>
      </c>
      <c r="C30" s="11" t="s">
        <v>180</v>
      </c>
      <c r="D30" s="9">
        <v>50</v>
      </c>
      <c r="E30" s="9"/>
    </row>
    <row r="31" spans="1:5" ht="14.25">
      <c r="A31" s="9">
        <v>27</v>
      </c>
      <c r="B31" s="13" t="s">
        <v>72</v>
      </c>
      <c r="C31" s="13" t="s">
        <v>181</v>
      </c>
      <c r="D31" s="9">
        <v>100</v>
      </c>
      <c r="E31" s="9"/>
    </row>
    <row r="32" spans="1:5" ht="14.25">
      <c r="A32" s="16" t="s">
        <v>78</v>
      </c>
      <c r="B32" s="17"/>
      <c r="C32" s="18"/>
      <c r="D32" s="9">
        <f>SUM(D5:D31)</f>
        <v>5818</v>
      </c>
      <c r="E32" s="9"/>
    </row>
  </sheetData>
  <sheetProtection/>
  <mergeCells count="3">
    <mergeCell ref="A1:B1"/>
    <mergeCell ref="A2:E2"/>
    <mergeCell ref="A32:C3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常</cp:lastModifiedBy>
  <dcterms:created xsi:type="dcterms:W3CDTF">2022-12-06T07:15:07Z</dcterms:created>
  <dcterms:modified xsi:type="dcterms:W3CDTF">2023-02-03T02:28:46Z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I">
    <vt:lpwstr>0B532146E5BF48C193FCF0E78866BE34</vt:lpwstr>
  </property>
</Properties>
</file>